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30"/>
  <workbookPr/>
  <mc:AlternateContent xmlns:mc="http://schemas.openxmlformats.org/markup-compatibility/2006">
    <mc:Choice Requires="x15">
      <x15ac:absPath xmlns:x15ac="http://schemas.microsoft.com/office/spreadsheetml/2010/11/ac" url="E:\2081-82\धान रोपाई\"/>
    </mc:Choice>
  </mc:AlternateContent>
  <xr:revisionPtr revIDLastSave="0" documentId="8_{C588CA1C-D259-4DAE-B5A5-8A9E56C749A9}" xr6:coauthVersionLast="47" xr6:coauthVersionMax="47" xr10:uidLastSave="{00000000-0000-0000-0000-000000000000}"/>
  <bookViews>
    <workbookView xWindow="-120" yWindow="-120" windowWidth="24240" windowHeight="13140" firstSheet="8" activeTab="8" xr2:uid="{00000000-000D-0000-FFFF-FFFF00000000}"/>
  </bookViews>
  <sheets>
    <sheet name="2081-3-10" sheetId="1" r:id="rId1"/>
    <sheet name="2081.3.14" sheetId="2" r:id="rId2"/>
    <sheet name="2081.3.16" sheetId="3" r:id="rId3"/>
    <sheet name="2081.3.23" sheetId="4" r:id="rId4"/>
    <sheet name="2081.3.30" sheetId="5" r:id="rId5"/>
    <sheet name="2081.4.6" sheetId="6" r:id="rId6"/>
    <sheet name="2081.4.13" sheetId="7" r:id="rId7"/>
    <sheet name="2081.4.20" sheetId="8" r:id="rId8"/>
    <sheet name="2081.4.29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9" l="1"/>
  <c r="C13" i="9"/>
  <c r="B12" i="9"/>
  <c r="B11" i="9"/>
  <c r="B10" i="9"/>
  <c r="B9" i="9"/>
  <c r="B8" i="9"/>
  <c r="B7" i="9"/>
  <c r="B6" i="9"/>
  <c r="B13" i="9" l="1"/>
  <c r="C13" i="8"/>
  <c r="D13" i="8" l="1"/>
  <c r="B13" i="8" s="1"/>
  <c r="B12" i="8"/>
  <c r="B11" i="8"/>
  <c r="B10" i="8"/>
  <c r="B9" i="8"/>
  <c r="B8" i="8"/>
  <c r="B7" i="8"/>
  <c r="B6" i="8"/>
  <c r="D13" i="7" l="1"/>
  <c r="B13" i="7" s="1"/>
  <c r="B12" i="7"/>
  <c r="B11" i="7"/>
  <c r="B10" i="7"/>
  <c r="B9" i="7"/>
  <c r="B8" i="7"/>
  <c r="B7" i="7"/>
  <c r="B6" i="7"/>
  <c r="C19" i="6" l="1"/>
  <c r="D13" i="6"/>
  <c r="B13" i="6"/>
  <c r="B12" i="6"/>
  <c r="B11" i="6"/>
  <c r="B10" i="6"/>
  <c r="B9" i="6"/>
  <c r="B8" i="6"/>
  <c r="B7" i="6"/>
  <c r="B6" i="6"/>
  <c r="C19" i="5" l="1"/>
  <c r="D13" i="5" l="1"/>
  <c r="B13" i="5"/>
  <c r="B12" i="5"/>
  <c r="B11" i="5"/>
  <c r="B10" i="5"/>
  <c r="B9" i="5"/>
  <c r="B8" i="5"/>
  <c r="B7" i="5"/>
  <c r="B6" i="5"/>
  <c r="D13" i="4" l="1"/>
  <c r="B13" i="4"/>
  <c r="B12" i="4"/>
  <c r="B11" i="4"/>
  <c r="B10" i="4"/>
  <c r="B9" i="4"/>
  <c r="B8" i="4"/>
  <c r="B7" i="4"/>
  <c r="B6" i="4"/>
  <c r="B6" i="3" l="1"/>
  <c r="B7" i="3"/>
  <c r="B8" i="3"/>
  <c r="B9" i="3"/>
  <c r="B10" i="3"/>
  <c r="B11" i="3"/>
  <c r="B12" i="3"/>
  <c r="D13" i="3" l="1"/>
  <c r="C13" i="3"/>
  <c r="B13" i="3"/>
  <c r="D13" i="2" l="1"/>
  <c r="C13" i="2"/>
  <c r="B13" i="2" s="1"/>
  <c r="B12" i="2"/>
  <c r="B11" i="2"/>
  <c r="B10" i="2"/>
  <c r="B9" i="2"/>
  <c r="B8" i="2"/>
  <c r="B7" i="2"/>
  <c r="B6" i="2"/>
  <c r="B13" i="1" l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<sst xmlns="http://schemas.openxmlformats.org/spreadsheetml/2006/main" count="145" uniqueCount="84">
  <si>
    <t xml:space="preserve">प्रदेशस्तरमा रोपाइ सारांश </t>
  </si>
  <si>
    <t xml:space="preserve">प्रदेश </t>
  </si>
  <si>
    <t>2080 असार 10 सम्मको</t>
  </si>
  <si>
    <t>धान रोपाई भएको %</t>
  </si>
  <si>
    <t>धान रोपाई हुने क्षेत्रफल हे.</t>
  </si>
  <si>
    <t>धान रोपेको क्षेत्रफल हे.</t>
  </si>
  <si>
    <t>कुल जम्मा</t>
  </si>
  <si>
    <t>208१ असार 12 सम्मको</t>
  </si>
  <si>
    <t xml:space="preserve">कोशी प्रदेश </t>
  </si>
  <si>
    <t xml:space="preserve">मधेश प्रदेश </t>
  </si>
  <si>
    <t xml:space="preserve">बाग्मती प्रदेश </t>
  </si>
  <si>
    <t xml:space="preserve">गण्डकी प्रदेश </t>
  </si>
  <si>
    <t xml:space="preserve">लुम्विनी प्रदेश </t>
  </si>
  <si>
    <t xml:space="preserve">कर्णाली प्रदेश </t>
  </si>
  <si>
    <t xml:space="preserve">सुदूरपश्चिम प्रदेश </t>
  </si>
  <si>
    <t>208१ असार 14 सम्मको</t>
  </si>
  <si>
    <t>2080 असार 15 सम्मको</t>
  </si>
  <si>
    <t>कोशी प्रदेश २०८१।३।१४</t>
  </si>
  <si>
    <t>मधेश प्रदेश 20८१।३।1४</t>
  </si>
  <si>
    <t>बाग्मती प्रदेश 081।3।11</t>
  </si>
  <si>
    <t>गण्डकी प्रदेश 20८1।3।१४</t>
  </si>
  <si>
    <t>लुम्विनी प्रदेश 208१।3।१४</t>
  </si>
  <si>
    <t>कर्णाली प्रदेश 20८1।3।12</t>
  </si>
  <si>
    <t xml:space="preserve">सुदूरपश्चिम प्रदेश २०८१/३/१४ </t>
  </si>
  <si>
    <t>2080 असार 1७ सम्मको</t>
  </si>
  <si>
    <t>गण्डकी प्रदेश 20८1।3।१६</t>
  </si>
  <si>
    <t>लुम्विनी प्रदेश 208१।3।१६</t>
  </si>
  <si>
    <t xml:space="preserve">सुदूरपश्चिम प्रदेश २०८१/३/१६ </t>
  </si>
  <si>
    <t>बाग्मती प्रदेश 081।3।1४</t>
  </si>
  <si>
    <t>कर्णाली प्रदेश 20८1।3।1८</t>
  </si>
  <si>
    <t>208१ असार 18 सम्मको</t>
  </si>
  <si>
    <t>208१ असार २३ सम्मको</t>
  </si>
  <si>
    <t>2080 असार २४ सम्मको</t>
  </si>
  <si>
    <t>कोशी प्रदेश २०८१।३।२१</t>
  </si>
  <si>
    <t>मधेश प्रदेश 20८१।३।२१</t>
  </si>
  <si>
    <t>बाग्मती प्रदेश 081।3।२३</t>
  </si>
  <si>
    <t>गण्डकी प्रदेश 20८1।3।२३</t>
  </si>
  <si>
    <t>लुम्विनी प्रदेश 208१।3।२३</t>
  </si>
  <si>
    <t>सुदूरपश्चिम प्रदेश २०८१/३/२३</t>
  </si>
  <si>
    <t>कर्णाली प्रदेश 20८1।3।२४</t>
  </si>
  <si>
    <t>कोशी प्रदेश २०८१।३।२८</t>
  </si>
  <si>
    <t>मधेश प्रदेश 20८१।३।३०</t>
  </si>
  <si>
    <t>बाग्मती प्रदेश 081।3।३०</t>
  </si>
  <si>
    <t>गण्डकी प्रदेश 20८1।3।३०</t>
  </si>
  <si>
    <t>लुम्विनी प्रदेश 208१।3।३०</t>
  </si>
  <si>
    <t>कर्णाली प्रदेश 20८1।3।31</t>
  </si>
  <si>
    <t>2080 असार २9 सम्मको</t>
  </si>
  <si>
    <t>सुदूरपश्चिम प्रदेश २०८१/३/31</t>
  </si>
  <si>
    <t>208१ असार ३1 सम्मको</t>
  </si>
  <si>
    <t>208१ श्रावण ६ गतेसम्मको</t>
  </si>
  <si>
    <t>2080 श्रावण ५ गतेसम्मको</t>
  </si>
  <si>
    <t>सुदूरपश्चिम प्रदेश २०८१/४/६</t>
  </si>
  <si>
    <t>कोशी प्रदेश २०८१/४/४</t>
  </si>
  <si>
    <t>मधेश प्रदेश 20८१/४/४</t>
  </si>
  <si>
    <t>बाग्मती प्रदेश 081/४/६</t>
  </si>
  <si>
    <t>गण्डकी प्रदेश 20८1/४/६</t>
  </si>
  <si>
    <t>लुम्विनी प्रदेश 208१/४/६</t>
  </si>
  <si>
    <t>कर्णाली प्रदेश 20८1/४/६</t>
  </si>
  <si>
    <t>208१ श्रावण १३ गतेसम्मको</t>
  </si>
  <si>
    <t>कोशी प्रदेश २०८१/४/११</t>
  </si>
  <si>
    <t>मधेश प्रदेश 20८१/४/११</t>
  </si>
  <si>
    <t>बाग्मती प्रदेश 081/४/१३</t>
  </si>
  <si>
    <t>गण्डकी प्रदेश 20८1/४/१३</t>
  </si>
  <si>
    <t>लुम्विनी प्रदेश 208१/४/१३</t>
  </si>
  <si>
    <t>कर्णाली प्रदेश 20८1/४/१३</t>
  </si>
  <si>
    <t>सुदूरपश्चिम प्रदेश २०८१/४/१३</t>
  </si>
  <si>
    <t>2080 श्रावण १२ गतेसम्मको</t>
  </si>
  <si>
    <t>208१ श्रावण २० गतेसम्मको</t>
  </si>
  <si>
    <t>कोशी प्रदेश २०८१/४/१८</t>
  </si>
  <si>
    <t>गण्डकी प्रदेश 20८1/४/२०</t>
  </si>
  <si>
    <t>लुम्विनी प्रदेश 208१/४/२०</t>
  </si>
  <si>
    <t>सुदूरपश्चिम प्रदेश २०८१/४/२०</t>
  </si>
  <si>
    <t>2080 श्रावण १९ गतेसम्मको</t>
  </si>
  <si>
    <t>कर्णाली प्रदेश 20८1/४/20</t>
  </si>
  <si>
    <t>मधेश प्रदेश 20८१/४/२०</t>
  </si>
  <si>
    <t>बाग्मती प्रदेश 081/४/२०</t>
  </si>
  <si>
    <t>कोशी प्रदेश २०८१/४/27</t>
  </si>
  <si>
    <t>बाग्मती प्रदेश 081/४/२8</t>
  </si>
  <si>
    <t>गण्डकी प्रदेश 20८1/४/२7</t>
  </si>
  <si>
    <t>लुम्विनी प्रदेश 208१/४/२7</t>
  </si>
  <si>
    <t>2080 श्रावण 26 गतेसम्मको</t>
  </si>
  <si>
    <t>मधेश प्रदेश 20८१/४/२9</t>
  </si>
  <si>
    <t>कर्णाली तथा सुदूरपश्चिम प्रदेशको धान रोपाइँको अन्तिम डाटा</t>
  </si>
  <si>
    <t>208१ श्रावण २९ गतेसम्मको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</si>
</sst>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00439]0.0"/>
    <numFmt numFmtId="166" formatCode="[$-4000439]0.#"/>
  </numFmts>
  <fonts count="9" x14ac:knownFonts="1">
    <font>
      <sz val="11"/>
      <color theme="1"/>
      <name val="Calibri"/>
      <family val="2"/>
      <scheme val="minor"/>
    </font>
    <font>
      <b/>
      <sz val="13"/>
      <color theme="1"/>
      <name val="Kalimati"/>
      <charset val="1"/>
    </font>
    <font>
      <sz val="11"/>
      <color theme="1"/>
      <name val="Kalimati"/>
      <charset val="1"/>
    </font>
    <font>
      <sz val="10"/>
      <color theme="1"/>
      <name val="Kalimati"/>
      <charset val="1"/>
    </font>
    <font>
      <b/>
      <sz val="10"/>
      <color theme="1"/>
      <name val="Kalimati"/>
      <charset val="1"/>
    </font>
    <font>
      <sz val="11"/>
      <name val="Kalimati"/>
      <charset val="1"/>
    </font>
    <font>
      <b/>
      <sz val="12"/>
      <color theme="1"/>
      <name val="Kalimati"/>
      <charset val="1"/>
    </font>
    <font>
      <b/>
      <sz val="12"/>
      <name val="Kalimati"/>
      <charset val="1"/>
    </font>
    <font>
      <b/>
      <sz val="1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/>
    <xf numFmtId="0" fontId="6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vertical="top"/>
    </xf>
    <xf numFmtId="164" fontId="7" fillId="0" borderId="1" xfId="0" applyNumberFormat="1" applyFont="1" applyBorder="1"/>
    <xf numFmtId="164" fontId="8" fillId="0" borderId="1" xfId="0" applyNumberFormat="1" applyFont="1" applyBorder="1"/>
    <xf numFmtId="166" fontId="2" fillId="0" borderId="1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opLeftCell="A4" workbookViewId="0">
      <selection activeCell="L7" sqref="L7"/>
    </sheetView>
  </sheetViews>
  <sheetFormatPr defaultRowHeight="15" x14ac:dyDescent="0.25"/>
  <cols>
    <col min="1" max="1" width="15.5703125" customWidth="1"/>
    <col min="2" max="2" width="14.28515625" customWidth="1"/>
    <col min="3" max="3" width="15.5703125" customWidth="1"/>
    <col min="4" max="4" width="13.28515625" customWidth="1"/>
    <col min="5" max="5" width="22" customWidth="1"/>
  </cols>
  <sheetData>
    <row r="2" spans="1:5" ht="24.75" x14ac:dyDescent="0.25">
      <c r="A2" s="22" t="s">
        <v>0</v>
      </c>
      <c r="B2" s="22"/>
      <c r="C2" s="22"/>
      <c r="D2" s="22"/>
      <c r="E2" s="22"/>
    </row>
    <row r="4" spans="1:5" ht="46.5" x14ac:dyDescent="0.25">
      <c r="A4" s="1" t="s">
        <v>1</v>
      </c>
      <c r="B4" s="23" t="s">
        <v>7</v>
      </c>
      <c r="C4" s="23"/>
      <c r="D4" s="23"/>
      <c r="E4" s="2" t="s">
        <v>2</v>
      </c>
    </row>
    <row r="5" spans="1:5" ht="46.5" x14ac:dyDescent="0.25">
      <c r="A5" s="1"/>
      <c r="B5" s="2" t="s">
        <v>3</v>
      </c>
      <c r="C5" s="2" t="s">
        <v>4</v>
      </c>
      <c r="D5" s="2" t="s">
        <v>5</v>
      </c>
      <c r="E5" s="2" t="s">
        <v>3</v>
      </c>
    </row>
    <row r="6" spans="1:5" ht="23.25" x14ac:dyDescent="0.25">
      <c r="A6" s="1" t="s">
        <v>8</v>
      </c>
      <c r="B6" s="3">
        <f>D6/C6*100</f>
        <v>5.5574411984251206</v>
      </c>
      <c r="C6" s="1">
        <v>276386.73</v>
      </c>
      <c r="D6" s="1">
        <v>15360.03</v>
      </c>
      <c r="E6" s="3">
        <v>6.4842956438565968</v>
      </c>
    </row>
    <row r="7" spans="1:5" ht="23.25" x14ac:dyDescent="0.25">
      <c r="A7" s="1" t="s">
        <v>9</v>
      </c>
      <c r="B7" s="3">
        <f t="shared" ref="B7:B13" si="0">D7/C7*100</f>
        <v>2.8813858802035752</v>
      </c>
      <c r="C7" s="1">
        <v>383150</v>
      </c>
      <c r="D7" s="1">
        <v>11040.029999999999</v>
      </c>
      <c r="E7" s="3">
        <v>2.8706585335491099</v>
      </c>
    </row>
    <row r="8" spans="1:5" ht="23.25" x14ac:dyDescent="0.25">
      <c r="A8" s="1" t="s">
        <v>10</v>
      </c>
      <c r="B8" s="3">
        <f t="shared" si="0"/>
        <v>18.303608169372868</v>
      </c>
      <c r="C8" s="1">
        <v>112273</v>
      </c>
      <c r="D8" s="1">
        <v>20550.009999999998</v>
      </c>
      <c r="E8" s="3">
        <v>4.9998342779490237</v>
      </c>
    </row>
    <row r="9" spans="1:5" ht="23.25" x14ac:dyDescent="0.25">
      <c r="A9" s="1" t="s">
        <v>11</v>
      </c>
      <c r="B9" s="3">
        <f t="shared" si="0"/>
        <v>8.3383887405969421</v>
      </c>
      <c r="C9" s="1">
        <v>98904</v>
      </c>
      <c r="D9" s="1">
        <v>8247</v>
      </c>
      <c r="E9" s="3">
        <v>6.8904763364707575</v>
      </c>
    </row>
    <row r="10" spans="1:5" ht="23.25" x14ac:dyDescent="0.25">
      <c r="A10" s="1" t="s">
        <v>12</v>
      </c>
      <c r="B10" s="3">
        <f t="shared" si="0"/>
        <v>8.8466610833549932</v>
      </c>
      <c r="C10" s="1">
        <v>311643</v>
      </c>
      <c r="D10" s="1">
        <v>27570</v>
      </c>
      <c r="E10" s="3">
        <v>10.92809432581495</v>
      </c>
    </row>
    <row r="11" spans="1:5" ht="23.25" x14ac:dyDescent="0.25">
      <c r="A11" s="1" t="s">
        <v>13</v>
      </c>
      <c r="B11" s="3">
        <f t="shared" si="0"/>
        <v>23.888172966781209</v>
      </c>
      <c r="C11" s="1">
        <v>41904</v>
      </c>
      <c r="D11" s="1">
        <v>10010.099999999999</v>
      </c>
      <c r="E11" s="3">
        <v>22.627785151382156</v>
      </c>
    </row>
    <row r="12" spans="1:5" ht="23.25" x14ac:dyDescent="0.25">
      <c r="A12" s="1" t="s">
        <v>14</v>
      </c>
      <c r="B12" s="3">
        <f t="shared" si="0"/>
        <v>24.994472321510404</v>
      </c>
      <c r="C12" s="1">
        <v>174576</v>
      </c>
      <c r="D12" s="1">
        <v>43634.35</v>
      </c>
      <c r="E12" s="3">
        <v>22.616136501994163</v>
      </c>
    </row>
    <row r="13" spans="1:5" ht="23.25" x14ac:dyDescent="0.25">
      <c r="A13" s="1" t="s">
        <v>6</v>
      </c>
      <c r="B13" s="3">
        <f t="shared" si="0"/>
        <v>9.7517828260057193</v>
      </c>
      <c r="C13" s="1">
        <v>1398836.73</v>
      </c>
      <c r="D13" s="1">
        <v>136411.51999999999</v>
      </c>
      <c r="E13" s="4">
        <v>8.75</v>
      </c>
    </row>
  </sheetData>
  <mergeCells count="2">
    <mergeCell ref="A2:E2"/>
    <mergeCell ref="B4:D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3"/>
  <sheetViews>
    <sheetView workbookViewId="0">
      <selection sqref="A1:XFD1048576"/>
    </sheetView>
  </sheetViews>
  <sheetFormatPr defaultRowHeight="15" x14ac:dyDescent="0.25"/>
  <cols>
    <col min="1" max="1" width="27.42578125" customWidth="1"/>
    <col min="2" max="2" width="14.28515625" customWidth="1"/>
    <col min="3" max="3" width="15.5703125" customWidth="1"/>
    <col min="4" max="4" width="13.28515625" customWidth="1"/>
    <col min="5" max="5" width="19.85546875" customWidth="1"/>
  </cols>
  <sheetData>
    <row r="2" spans="1:5" ht="24.75" x14ac:dyDescent="0.25">
      <c r="A2" s="22" t="s">
        <v>0</v>
      </c>
      <c r="B2" s="22"/>
      <c r="C2" s="22"/>
      <c r="D2" s="22"/>
      <c r="E2" s="22"/>
    </row>
    <row r="4" spans="1:5" ht="46.5" x14ac:dyDescent="0.25">
      <c r="A4" s="5" t="s">
        <v>1</v>
      </c>
      <c r="B4" s="24" t="s">
        <v>15</v>
      </c>
      <c r="C4" s="25"/>
      <c r="D4" s="26"/>
      <c r="E4" s="11" t="s">
        <v>16</v>
      </c>
    </row>
    <row r="5" spans="1:5" ht="46.5" x14ac:dyDescent="0.25">
      <c r="A5" s="5"/>
      <c r="B5" s="6" t="s">
        <v>3</v>
      </c>
      <c r="C5" s="6" t="s">
        <v>4</v>
      </c>
      <c r="D5" s="6" t="s">
        <v>5</v>
      </c>
      <c r="E5" s="6" t="s">
        <v>3</v>
      </c>
    </row>
    <row r="6" spans="1:5" ht="23.25" x14ac:dyDescent="0.25">
      <c r="A6" s="5" t="s">
        <v>17</v>
      </c>
      <c r="B6" s="7">
        <f>D6/C6*100</f>
        <v>13.705563939339635</v>
      </c>
      <c r="C6" s="5">
        <v>276386.73</v>
      </c>
      <c r="D6" s="5">
        <v>37880.36</v>
      </c>
      <c r="E6" s="10">
        <v>16.962919821963506</v>
      </c>
    </row>
    <row r="7" spans="1:5" ht="23.25" x14ac:dyDescent="0.25">
      <c r="A7" s="5" t="s">
        <v>18</v>
      </c>
      <c r="B7" s="7">
        <f t="shared" ref="B7:B13" si="0">D7/C7*100</f>
        <v>8.1675061986167297</v>
      </c>
      <c r="C7" s="5">
        <v>383150</v>
      </c>
      <c r="D7" s="5">
        <v>31293.8</v>
      </c>
      <c r="E7" s="10">
        <v>2.8706585335491099</v>
      </c>
    </row>
    <row r="8" spans="1:5" ht="23.25" x14ac:dyDescent="0.25">
      <c r="A8" s="5" t="s">
        <v>19</v>
      </c>
      <c r="B8" s="7">
        <f t="shared" si="0"/>
        <v>18.303608169372868</v>
      </c>
      <c r="C8" s="5">
        <v>112273</v>
      </c>
      <c r="D8" s="5">
        <v>20550.009999999998</v>
      </c>
      <c r="E8" s="10">
        <v>26.359788917350279</v>
      </c>
    </row>
    <row r="9" spans="1:5" ht="23.25" x14ac:dyDescent="0.25">
      <c r="A9" s="8" t="s">
        <v>20</v>
      </c>
      <c r="B9" s="9">
        <f t="shared" si="0"/>
        <v>12.35999555124161</v>
      </c>
      <c r="C9" s="8">
        <v>98904</v>
      </c>
      <c r="D9" s="8">
        <v>12224.53</v>
      </c>
      <c r="E9" s="10">
        <v>17.551685726257269</v>
      </c>
    </row>
    <row r="10" spans="1:5" ht="23.25" x14ac:dyDescent="0.25">
      <c r="A10" s="5" t="s">
        <v>21</v>
      </c>
      <c r="B10" s="7">
        <f t="shared" si="0"/>
        <v>18.504185879355546</v>
      </c>
      <c r="C10" s="5">
        <v>311643</v>
      </c>
      <c r="D10" s="5">
        <v>57667</v>
      </c>
      <c r="E10" s="10">
        <v>11.08596266742112</v>
      </c>
    </row>
    <row r="11" spans="1:5" ht="23.25" x14ac:dyDescent="0.25">
      <c r="A11" s="5" t="s">
        <v>22</v>
      </c>
      <c r="B11" s="7">
        <f t="shared" si="0"/>
        <v>23.888172966781209</v>
      </c>
      <c r="C11" s="5">
        <v>41904</v>
      </c>
      <c r="D11" s="5">
        <v>10010.099999999999</v>
      </c>
      <c r="E11" s="10">
        <v>22.627785151382156</v>
      </c>
    </row>
    <row r="12" spans="1:5" ht="23.25" x14ac:dyDescent="0.25">
      <c r="A12" s="8" t="s">
        <v>23</v>
      </c>
      <c r="B12" s="9">
        <f t="shared" si="0"/>
        <v>40</v>
      </c>
      <c r="C12" s="8">
        <v>174576</v>
      </c>
      <c r="D12" s="8">
        <v>69830.399999999994</v>
      </c>
      <c r="E12" s="10">
        <v>22.616136501994163</v>
      </c>
    </row>
    <row r="13" spans="1:5" ht="23.25" x14ac:dyDescent="0.25">
      <c r="A13" s="5" t="s">
        <v>6</v>
      </c>
      <c r="B13" s="7">
        <f t="shared" si="0"/>
        <v>17.118237951901648</v>
      </c>
      <c r="C13" s="5">
        <f>SUM(C6:C12)</f>
        <v>1398836.73</v>
      </c>
      <c r="D13" s="5">
        <f>SUM(D6:D12)</f>
        <v>239456.2</v>
      </c>
      <c r="E13" s="10">
        <v>13.606680166268269</v>
      </c>
    </row>
  </sheetData>
  <mergeCells count="2">
    <mergeCell ref="A2:E2"/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3"/>
  <sheetViews>
    <sheetView workbookViewId="0">
      <selection activeCell="B10" sqref="B10"/>
    </sheetView>
  </sheetViews>
  <sheetFormatPr defaultRowHeight="15" x14ac:dyDescent="0.25"/>
  <cols>
    <col min="1" max="1" width="27.42578125" customWidth="1"/>
    <col min="2" max="2" width="14.28515625" customWidth="1"/>
    <col min="3" max="3" width="15.5703125" customWidth="1"/>
    <col min="4" max="4" width="13.28515625" customWidth="1"/>
    <col min="5" max="5" width="19.85546875" customWidth="1"/>
  </cols>
  <sheetData>
    <row r="2" spans="1:5" ht="24.75" x14ac:dyDescent="0.25">
      <c r="A2" s="22" t="s">
        <v>0</v>
      </c>
      <c r="B2" s="22"/>
      <c r="C2" s="22"/>
      <c r="D2" s="22"/>
      <c r="E2" s="22"/>
    </row>
    <row r="4" spans="1:5" ht="46.5" x14ac:dyDescent="0.25">
      <c r="A4" s="5" t="s">
        <v>1</v>
      </c>
      <c r="B4" s="24" t="s">
        <v>30</v>
      </c>
      <c r="C4" s="25"/>
      <c r="D4" s="26"/>
      <c r="E4" s="11" t="s">
        <v>24</v>
      </c>
    </row>
    <row r="5" spans="1:5" ht="46.5" x14ac:dyDescent="0.25">
      <c r="A5" s="5"/>
      <c r="B5" s="6" t="s">
        <v>3</v>
      </c>
      <c r="C5" s="6" t="s">
        <v>4</v>
      </c>
      <c r="D5" s="6" t="s">
        <v>5</v>
      </c>
      <c r="E5" s="6" t="s">
        <v>3</v>
      </c>
    </row>
    <row r="6" spans="1:5" ht="23.25" x14ac:dyDescent="0.25">
      <c r="A6" s="5" t="s">
        <v>17</v>
      </c>
      <c r="B6" s="7">
        <f>D6/C6*100</f>
        <v>13.705563939339637</v>
      </c>
      <c r="C6" s="5">
        <v>276386.73</v>
      </c>
      <c r="D6" s="5">
        <v>37880.360000000008</v>
      </c>
      <c r="E6" s="12">
        <v>16.962919821963506</v>
      </c>
    </row>
    <row r="7" spans="1:5" ht="23.25" x14ac:dyDescent="0.25">
      <c r="A7" s="5" t="s">
        <v>18</v>
      </c>
      <c r="B7" s="7">
        <f t="shared" ref="B7:B13" si="0">D7/C7*100</f>
        <v>8.1675061986167297</v>
      </c>
      <c r="C7" s="5">
        <v>383150</v>
      </c>
      <c r="D7" s="5">
        <v>31293.8</v>
      </c>
      <c r="E7" s="12">
        <v>9.5294410556454636</v>
      </c>
    </row>
    <row r="8" spans="1:5" ht="23.25" x14ac:dyDescent="0.25">
      <c r="A8" s="5" t="s">
        <v>28</v>
      </c>
      <c r="B8" s="7">
        <f t="shared" si="0"/>
        <v>19.63423975488319</v>
      </c>
      <c r="C8" s="5">
        <v>112273</v>
      </c>
      <c r="D8" s="5">
        <v>22043.950000000004</v>
      </c>
      <c r="E8" s="12">
        <v>27.303338088907619</v>
      </c>
    </row>
    <row r="9" spans="1:5" ht="23.25" x14ac:dyDescent="0.25">
      <c r="A9" s="5" t="s">
        <v>25</v>
      </c>
      <c r="B9" s="7">
        <f t="shared" si="0"/>
        <v>21.284882310118903</v>
      </c>
      <c r="C9" s="5">
        <v>98904</v>
      </c>
      <c r="D9" s="5">
        <v>21051.599999999999</v>
      </c>
      <c r="E9" s="12">
        <v>17.551685726257269</v>
      </c>
    </row>
    <row r="10" spans="1:5" ht="23.25" x14ac:dyDescent="0.25">
      <c r="A10" s="5" t="s">
        <v>26</v>
      </c>
      <c r="B10" s="7">
        <f t="shared" si="0"/>
        <v>22.78536658933459</v>
      </c>
      <c r="C10" s="5">
        <v>311643</v>
      </c>
      <c r="D10" s="5">
        <v>71009</v>
      </c>
      <c r="E10" s="12">
        <v>24.428533767143986</v>
      </c>
    </row>
    <row r="11" spans="1:5" ht="23.25" x14ac:dyDescent="0.25">
      <c r="A11" s="5" t="s">
        <v>29</v>
      </c>
      <c r="B11" s="7">
        <f t="shared" si="0"/>
        <v>47.499045437189771</v>
      </c>
      <c r="C11" s="5">
        <v>41904</v>
      </c>
      <c r="D11" s="5">
        <v>19904</v>
      </c>
      <c r="E11" s="12">
        <v>45.023169568811596</v>
      </c>
    </row>
    <row r="12" spans="1:5" ht="23.25" x14ac:dyDescent="0.25">
      <c r="A12" s="5" t="s">
        <v>27</v>
      </c>
      <c r="B12" s="7">
        <f t="shared" si="0"/>
        <v>54.24514251672624</v>
      </c>
      <c r="C12" s="5">
        <v>174576</v>
      </c>
      <c r="D12" s="5">
        <v>94699</v>
      </c>
      <c r="E12" s="12">
        <v>48.970830038176409</v>
      </c>
    </row>
    <row r="13" spans="1:5" ht="23.25" x14ac:dyDescent="0.25">
      <c r="A13" s="5" t="s">
        <v>6</v>
      </c>
      <c r="B13" s="7">
        <f t="shared" si="0"/>
        <v>21.294959133651005</v>
      </c>
      <c r="C13" s="5">
        <f>SUM(C6:C12)</f>
        <v>1398836.73</v>
      </c>
      <c r="D13" s="5">
        <f>SUM(D6:D12)</f>
        <v>297881.71000000002</v>
      </c>
      <c r="E13" s="13">
        <v>22.022856927103511</v>
      </c>
    </row>
  </sheetData>
  <mergeCells count="2">
    <mergeCell ref="A2:E2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13"/>
  <sheetViews>
    <sheetView workbookViewId="0">
      <selection sqref="A1:XFD1048576"/>
    </sheetView>
  </sheetViews>
  <sheetFormatPr defaultColWidth="8.7109375" defaultRowHeight="15" x14ac:dyDescent="0.25"/>
  <cols>
    <col min="1" max="1" width="27.42578125" customWidth="1"/>
    <col min="2" max="2" width="14.28515625" customWidth="1"/>
    <col min="3" max="3" width="15.5703125" customWidth="1"/>
    <col min="4" max="4" width="13.28515625" customWidth="1"/>
    <col min="5" max="5" width="19.140625" customWidth="1"/>
  </cols>
  <sheetData>
    <row r="2" spans="1:5" ht="24.75" x14ac:dyDescent="0.25">
      <c r="A2" s="22" t="s">
        <v>0</v>
      </c>
      <c r="B2" s="22"/>
      <c r="C2" s="22"/>
      <c r="D2" s="22"/>
      <c r="E2" s="22"/>
    </row>
    <row r="4" spans="1:5" ht="46.5" x14ac:dyDescent="0.25">
      <c r="A4" s="5" t="s">
        <v>1</v>
      </c>
      <c r="B4" s="24" t="s">
        <v>31</v>
      </c>
      <c r="C4" s="25"/>
      <c r="D4" s="26"/>
      <c r="E4" s="11" t="s">
        <v>32</v>
      </c>
    </row>
    <row r="5" spans="1:5" ht="46.5" x14ac:dyDescent="0.25">
      <c r="A5" s="5"/>
      <c r="B5" s="6" t="s">
        <v>3</v>
      </c>
      <c r="C5" s="6" t="s">
        <v>4</v>
      </c>
      <c r="D5" s="6" t="s">
        <v>5</v>
      </c>
      <c r="E5" s="6" t="s">
        <v>3</v>
      </c>
    </row>
    <row r="6" spans="1:5" ht="23.25" x14ac:dyDescent="0.6">
      <c r="A6" s="5" t="s">
        <v>33</v>
      </c>
      <c r="B6" s="7">
        <f>D6/C6*100</f>
        <v>34.433643033440866</v>
      </c>
      <c r="C6" s="5">
        <v>276386.73</v>
      </c>
      <c r="D6" s="5">
        <v>95170.020000000019</v>
      </c>
      <c r="E6" s="14">
        <v>36.668487129909721</v>
      </c>
    </row>
    <row r="7" spans="1:5" ht="23.25" x14ac:dyDescent="0.6">
      <c r="A7" s="5" t="s">
        <v>34</v>
      </c>
      <c r="B7" s="7">
        <f t="shared" ref="B7:B13" si="0">D7/C7*100</f>
        <v>25.538692418113012</v>
      </c>
      <c r="C7" s="5">
        <v>383150</v>
      </c>
      <c r="D7" s="5">
        <v>97851.5</v>
      </c>
      <c r="E7" s="14">
        <v>18.244491472675215</v>
      </c>
    </row>
    <row r="8" spans="1:5" ht="23.25" x14ac:dyDescent="0.6">
      <c r="A8" s="5" t="s">
        <v>35</v>
      </c>
      <c r="B8" s="7">
        <f t="shared" si="0"/>
        <v>40.19168827087752</v>
      </c>
      <c r="C8" s="5">
        <v>114561</v>
      </c>
      <c r="D8" s="5">
        <v>46044</v>
      </c>
      <c r="E8" s="14">
        <v>45.348799372092451</v>
      </c>
    </row>
    <row r="9" spans="1:5" ht="23.25" x14ac:dyDescent="0.6">
      <c r="A9" s="5" t="s">
        <v>36</v>
      </c>
      <c r="B9" s="7">
        <f t="shared" si="0"/>
        <v>49.695064183315459</v>
      </c>
      <c r="C9" s="5">
        <v>96053</v>
      </c>
      <c r="D9" s="5">
        <v>47733.599999999999</v>
      </c>
      <c r="E9" s="14">
        <v>46.69456622824498</v>
      </c>
    </row>
    <row r="10" spans="1:5" ht="23.25" x14ac:dyDescent="0.6">
      <c r="A10" s="5" t="s">
        <v>37</v>
      </c>
      <c r="B10" s="7">
        <f t="shared" si="0"/>
        <v>44.398237727142913</v>
      </c>
      <c r="C10" s="5">
        <v>311643</v>
      </c>
      <c r="D10" s="5">
        <v>138364</v>
      </c>
      <c r="E10" s="14">
        <v>54.518039364458815</v>
      </c>
    </row>
    <row r="11" spans="1:5" ht="23.25" x14ac:dyDescent="0.6">
      <c r="A11" s="5" t="s">
        <v>39</v>
      </c>
      <c r="B11" s="7">
        <f t="shared" si="0"/>
        <v>77.965110729285996</v>
      </c>
      <c r="C11" s="5">
        <v>41904</v>
      </c>
      <c r="D11" s="5">
        <v>32670.5</v>
      </c>
      <c r="E11" s="14">
        <v>60.742981709348385</v>
      </c>
    </row>
    <row r="12" spans="1:5" ht="23.25" x14ac:dyDescent="0.6">
      <c r="A12" s="5" t="s">
        <v>38</v>
      </c>
      <c r="B12" s="7">
        <f t="shared" si="0"/>
        <v>85.957978187150587</v>
      </c>
      <c r="C12" s="5">
        <v>174576</v>
      </c>
      <c r="D12" s="5">
        <v>150062</v>
      </c>
      <c r="E12" s="14">
        <v>81.976857346976644</v>
      </c>
    </row>
    <row r="13" spans="1:5" ht="24" x14ac:dyDescent="0.6">
      <c r="A13" s="15" t="s">
        <v>6</v>
      </c>
      <c r="B13" s="16">
        <f t="shared" si="0"/>
        <v>43.474722220519723</v>
      </c>
      <c r="C13" s="15">
        <v>1398273.73</v>
      </c>
      <c r="D13" s="15">
        <f>SUM(D6:D12)</f>
        <v>607895.62</v>
      </c>
      <c r="E13" s="17">
        <v>42.909464858808413</v>
      </c>
    </row>
  </sheetData>
  <mergeCells count="2">
    <mergeCell ref="A2:E2"/>
    <mergeCell ref="B4:D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19"/>
  <sheetViews>
    <sheetView workbookViewId="0">
      <selection activeCell="B12" sqref="B12"/>
    </sheetView>
  </sheetViews>
  <sheetFormatPr defaultColWidth="8.7109375" defaultRowHeight="15" x14ac:dyDescent="0.25"/>
  <cols>
    <col min="1" max="1" width="27.42578125" customWidth="1"/>
    <col min="2" max="2" width="14.28515625" customWidth="1"/>
    <col min="3" max="3" width="15.5703125" customWidth="1"/>
    <col min="4" max="4" width="13.28515625" customWidth="1"/>
    <col min="5" max="5" width="16.85546875" customWidth="1"/>
  </cols>
  <sheetData>
    <row r="2" spans="1:5" ht="24.75" x14ac:dyDescent="0.25">
      <c r="A2" s="22" t="s">
        <v>0</v>
      </c>
      <c r="B2" s="22"/>
      <c r="C2" s="22"/>
      <c r="D2" s="22"/>
      <c r="E2" s="22"/>
    </row>
    <row r="4" spans="1:5" ht="46.5" x14ac:dyDescent="0.25">
      <c r="A4" s="5" t="s">
        <v>1</v>
      </c>
      <c r="B4" s="24" t="s">
        <v>48</v>
      </c>
      <c r="C4" s="25"/>
      <c r="D4" s="26"/>
      <c r="E4" s="11" t="s">
        <v>46</v>
      </c>
    </row>
    <row r="5" spans="1:5" ht="46.5" x14ac:dyDescent="0.25">
      <c r="A5" s="5"/>
      <c r="B5" s="6" t="s">
        <v>3</v>
      </c>
      <c r="C5" s="6" t="s">
        <v>4</v>
      </c>
      <c r="D5" s="6" t="s">
        <v>5</v>
      </c>
      <c r="E5" s="6" t="s">
        <v>3</v>
      </c>
    </row>
    <row r="6" spans="1:5" ht="23.25" x14ac:dyDescent="0.6">
      <c r="A6" s="5" t="s">
        <v>40</v>
      </c>
      <c r="B6" s="7">
        <f>D6/C6*100</f>
        <v>61.671057796443421</v>
      </c>
      <c r="C6" s="5">
        <v>276386.73</v>
      </c>
      <c r="D6" s="5">
        <v>170450.62</v>
      </c>
      <c r="E6" s="14">
        <v>55.901037763805306</v>
      </c>
    </row>
    <row r="7" spans="1:5" ht="23.25" x14ac:dyDescent="0.6">
      <c r="A7" s="5" t="s">
        <v>41</v>
      </c>
      <c r="B7" s="7">
        <f t="shared" ref="B7:B13" si="0">D7/C7*100</f>
        <v>61.457653660446297</v>
      </c>
      <c r="C7" s="5">
        <v>383150</v>
      </c>
      <c r="D7" s="5">
        <v>235475</v>
      </c>
      <c r="E7" s="14">
        <v>28.429478401593428</v>
      </c>
    </row>
    <row r="8" spans="1:5" ht="23.25" x14ac:dyDescent="0.6">
      <c r="A8" s="5" t="s">
        <v>42</v>
      </c>
      <c r="B8" s="7">
        <f t="shared" si="0"/>
        <v>69.184102792398804</v>
      </c>
      <c r="C8" s="5">
        <v>114561</v>
      </c>
      <c r="D8" s="5">
        <v>79258</v>
      </c>
      <c r="E8" s="14">
        <v>64.859103441593334</v>
      </c>
    </row>
    <row r="9" spans="1:5" ht="23.25" x14ac:dyDescent="0.6">
      <c r="A9" s="5" t="s">
        <v>43</v>
      </c>
      <c r="B9" s="7">
        <f t="shared" si="0"/>
        <v>67.407264739258537</v>
      </c>
      <c r="C9" s="5">
        <v>96053</v>
      </c>
      <c r="D9" s="5">
        <v>64746.7</v>
      </c>
      <c r="E9" s="14">
        <v>66.712205291719044</v>
      </c>
    </row>
    <row r="10" spans="1:5" ht="23.25" x14ac:dyDescent="0.6">
      <c r="A10" s="5" t="s">
        <v>44</v>
      </c>
      <c r="B10" s="7">
        <f t="shared" si="0"/>
        <v>66.691374425223742</v>
      </c>
      <c r="C10" s="5">
        <v>311643</v>
      </c>
      <c r="D10" s="5">
        <v>207839</v>
      </c>
      <c r="E10" s="14">
        <v>64.089415577317538</v>
      </c>
    </row>
    <row r="11" spans="1:5" ht="23.25" x14ac:dyDescent="0.6">
      <c r="A11" s="5" t="s">
        <v>45</v>
      </c>
      <c r="B11" s="7">
        <f t="shared" si="0"/>
        <v>86.2196926307751</v>
      </c>
      <c r="C11" s="5">
        <v>41904</v>
      </c>
      <c r="D11" s="19">
        <v>36129.5</v>
      </c>
      <c r="E11" s="14">
        <v>73.799240841895241</v>
      </c>
    </row>
    <row r="12" spans="1:5" ht="23.25" x14ac:dyDescent="0.6">
      <c r="A12" s="5" t="s">
        <v>47</v>
      </c>
      <c r="B12" s="7">
        <f t="shared" si="0"/>
        <v>95</v>
      </c>
      <c r="C12" s="5">
        <v>174576</v>
      </c>
      <c r="D12" s="5">
        <v>165847.20000000001</v>
      </c>
      <c r="E12" s="14">
        <v>92.760354846512556</v>
      </c>
    </row>
    <row r="13" spans="1:5" ht="24" x14ac:dyDescent="0.6">
      <c r="A13" s="15" t="s">
        <v>6</v>
      </c>
      <c r="B13" s="16">
        <f t="shared" si="0"/>
        <v>68.63792113150835</v>
      </c>
      <c r="C13" s="15">
        <v>1398273.73</v>
      </c>
      <c r="D13" s="15">
        <f>SUM(D6:D12)</f>
        <v>959746.02</v>
      </c>
      <c r="E13" s="18">
        <v>56.541154904886461</v>
      </c>
    </row>
    <row r="19" spans="3:3" x14ac:dyDescent="0.25">
      <c r="C19">
        <f>C12*0.95</f>
        <v>165847.19999999998</v>
      </c>
    </row>
  </sheetData>
  <mergeCells count="2">
    <mergeCell ref="A2:E2"/>
    <mergeCell ref="B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19"/>
  <sheetViews>
    <sheetView topLeftCell="A4" workbookViewId="0">
      <selection activeCell="A4" sqref="A1:XFD1048576"/>
    </sheetView>
  </sheetViews>
  <sheetFormatPr defaultColWidth="8.7109375" defaultRowHeight="15" x14ac:dyDescent="0.25"/>
  <cols>
    <col min="1" max="1" width="27.42578125" customWidth="1"/>
    <col min="2" max="2" width="14.28515625" customWidth="1"/>
    <col min="3" max="3" width="15.5703125" customWidth="1"/>
    <col min="4" max="4" width="13.28515625" customWidth="1"/>
    <col min="5" max="5" width="16.85546875" customWidth="1"/>
  </cols>
  <sheetData>
    <row r="2" spans="1:5" ht="24.75" x14ac:dyDescent="0.25">
      <c r="A2" s="22" t="s">
        <v>0</v>
      </c>
      <c r="B2" s="22"/>
      <c r="C2" s="22"/>
      <c r="D2" s="22"/>
      <c r="E2" s="22"/>
    </row>
    <row r="4" spans="1:5" ht="46.5" x14ac:dyDescent="0.25">
      <c r="A4" s="5" t="s">
        <v>1</v>
      </c>
      <c r="B4" s="24" t="s">
        <v>49</v>
      </c>
      <c r="C4" s="25"/>
      <c r="D4" s="26"/>
      <c r="E4" s="11" t="s">
        <v>50</v>
      </c>
    </row>
    <row r="5" spans="1:5" ht="46.5" x14ac:dyDescent="0.25">
      <c r="A5" s="5"/>
      <c r="B5" s="6" t="s">
        <v>3</v>
      </c>
      <c r="C5" s="6" t="s">
        <v>4</v>
      </c>
      <c r="D5" s="6" t="s">
        <v>5</v>
      </c>
      <c r="E5" s="6" t="s">
        <v>3</v>
      </c>
    </row>
    <row r="6" spans="1:5" ht="23.25" x14ac:dyDescent="0.6">
      <c r="A6" s="5" t="s">
        <v>52</v>
      </c>
      <c r="B6" s="7">
        <f>D6/C6*100</f>
        <v>82.67908882600841</v>
      </c>
      <c r="C6" s="5">
        <v>276386.73</v>
      </c>
      <c r="D6" s="5">
        <v>228514.03</v>
      </c>
      <c r="E6" s="14">
        <v>72.600714727913413</v>
      </c>
    </row>
    <row r="7" spans="1:5" ht="23.25" x14ac:dyDescent="0.6">
      <c r="A7" s="5" t="s">
        <v>53</v>
      </c>
      <c r="B7" s="7">
        <f t="shared" ref="B7:B13" si="0">D7/C7*100</f>
        <v>80.62142763930575</v>
      </c>
      <c r="C7" s="5">
        <v>383150</v>
      </c>
      <c r="D7" s="5">
        <v>308901</v>
      </c>
      <c r="E7" s="14">
        <v>45.51412921697996</v>
      </c>
    </row>
    <row r="8" spans="1:5" ht="23.25" x14ac:dyDescent="0.6">
      <c r="A8" s="5" t="s">
        <v>54</v>
      </c>
      <c r="B8" s="7">
        <f t="shared" si="0"/>
        <v>83.787676434388672</v>
      </c>
      <c r="C8" s="5">
        <v>114561</v>
      </c>
      <c r="D8" s="5">
        <v>95988</v>
      </c>
      <c r="E8" s="14">
        <v>72.466372453159266</v>
      </c>
    </row>
    <row r="9" spans="1:5" ht="23.25" x14ac:dyDescent="0.6">
      <c r="A9" s="5" t="s">
        <v>55</v>
      </c>
      <c r="B9" s="7">
        <f t="shared" si="0"/>
        <v>84.257649422714536</v>
      </c>
      <c r="C9" s="5">
        <v>96053</v>
      </c>
      <c r="D9" s="5">
        <v>80932</v>
      </c>
      <c r="E9" s="14">
        <v>75.237759450593245</v>
      </c>
    </row>
    <row r="10" spans="1:5" ht="23.25" x14ac:dyDescent="0.6">
      <c r="A10" s="5" t="s">
        <v>56</v>
      </c>
      <c r="B10" s="7">
        <f t="shared" si="0"/>
        <v>83.436496247308625</v>
      </c>
      <c r="C10" s="5">
        <v>311643</v>
      </c>
      <c r="D10" s="5">
        <v>260024</v>
      </c>
      <c r="E10" s="14">
        <v>73.563055793108319</v>
      </c>
    </row>
    <row r="11" spans="1:5" ht="23.25" x14ac:dyDescent="0.6">
      <c r="A11" s="5" t="s">
        <v>57</v>
      </c>
      <c r="B11" s="7">
        <f t="shared" si="0"/>
        <v>92.962485681557851</v>
      </c>
      <c r="C11" s="5">
        <v>41904</v>
      </c>
      <c r="D11" s="5">
        <v>38955</v>
      </c>
      <c r="E11" s="14">
        <v>84.992967167778005</v>
      </c>
    </row>
    <row r="12" spans="1:5" ht="23.25" x14ac:dyDescent="0.6">
      <c r="A12" s="5" t="s">
        <v>51</v>
      </c>
      <c r="B12" s="7">
        <f t="shared" si="0"/>
        <v>96.322518559252131</v>
      </c>
      <c r="C12" s="5">
        <v>174576</v>
      </c>
      <c r="D12" s="5">
        <v>168156</v>
      </c>
      <c r="E12" s="14">
        <v>98.115133854989963</v>
      </c>
    </row>
    <row r="13" spans="1:5" ht="24" x14ac:dyDescent="0.6">
      <c r="A13" s="15" t="s">
        <v>6</v>
      </c>
      <c r="B13" s="16">
        <f t="shared" si="0"/>
        <v>84.494902868553496</v>
      </c>
      <c r="C13" s="15">
        <v>1398273.73</v>
      </c>
      <c r="D13" s="15">
        <f>SUM(D6:D12)</f>
        <v>1181470.03</v>
      </c>
      <c r="E13" s="18">
        <v>69.079902416124526</v>
      </c>
    </row>
    <row r="19" spans="3:3" x14ac:dyDescent="0.25">
      <c r="C19">
        <f>C12*0.95</f>
        <v>165847.19999999998</v>
      </c>
    </row>
  </sheetData>
  <mergeCells count="2">
    <mergeCell ref="A2:E2"/>
    <mergeCell ref="B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3"/>
  <sheetViews>
    <sheetView workbookViewId="0">
      <selection sqref="A1:XFD1048576"/>
    </sheetView>
  </sheetViews>
  <sheetFormatPr defaultColWidth="8.7109375" defaultRowHeight="15" x14ac:dyDescent="0.25"/>
  <cols>
    <col min="1" max="1" width="27.42578125" customWidth="1"/>
    <col min="2" max="2" width="14.28515625" customWidth="1"/>
    <col min="3" max="3" width="15.5703125" customWidth="1"/>
    <col min="4" max="4" width="13.28515625" customWidth="1"/>
    <col min="5" max="5" width="21.7109375" customWidth="1"/>
  </cols>
  <sheetData>
    <row r="2" spans="1:5" ht="24.75" x14ac:dyDescent="0.25">
      <c r="A2" s="22" t="s">
        <v>0</v>
      </c>
      <c r="B2" s="22"/>
      <c r="C2" s="22"/>
      <c r="D2" s="22"/>
      <c r="E2" s="22"/>
    </row>
    <row r="4" spans="1:5" ht="46.5" x14ac:dyDescent="0.25">
      <c r="A4" s="5" t="s">
        <v>1</v>
      </c>
      <c r="B4" s="24" t="s">
        <v>58</v>
      </c>
      <c r="C4" s="25"/>
      <c r="D4" s="26"/>
      <c r="E4" s="11" t="s">
        <v>66</v>
      </c>
    </row>
    <row r="5" spans="1:5" ht="46.5" x14ac:dyDescent="0.25">
      <c r="A5" s="5"/>
      <c r="B5" s="6" t="s">
        <v>3</v>
      </c>
      <c r="C5" s="6" t="s">
        <v>4</v>
      </c>
      <c r="D5" s="6" t="s">
        <v>5</v>
      </c>
      <c r="E5" s="6" t="s">
        <v>3</v>
      </c>
    </row>
    <row r="6" spans="1:5" ht="23.25" x14ac:dyDescent="0.6">
      <c r="A6" s="5" t="s">
        <v>59</v>
      </c>
      <c r="B6" s="7">
        <f>D6/C6*100</f>
        <v>90.679017042533133</v>
      </c>
      <c r="C6" s="5">
        <v>276386.73</v>
      </c>
      <c r="D6" s="5">
        <v>250624.77</v>
      </c>
      <c r="E6" s="20">
        <v>83.57</v>
      </c>
    </row>
    <row r="7" spans="1:5" ht="23.25" x14ac:dyDescent="0.6">
      <c r="A7" s="5" t="s">
        <v>60</v>
      </c>
      <c r="B7" s="7">
        <f t="shared" ref="B7:B13" si="0">D7/C7*100</f>
        <v>91.985645308625863</v>
      </c>
      <c r="C7" s="5">
        <v>383150</v>
      </c>
      <c r="D7" s="5">
        <v>352443</v>
      </c>
      <c r="E7" s="20">
        <v>58.81</v>
      </c>
    </row>
    <row r="8" spans="1:5" ht="23.25" x14ac:dyDescent="0.6">
      <c r="A8" s="5" t="s">
        <v>61</v>
      </c>
      <c r="B8" s="7">
        <f t="shared" si="0"/>
        <v>90.844637624362051</v>
      </c>
      <c r="C8" s="5">
        <v>112273</v>
      </c>
      <c r="D8" s="5">
        <v>101994</v>
      </c>
      <c r="E8" s="20">
        <v>80.11</v>
      </c>
    </row>
    <row r="9" spans="1:5" ht="23.25" x14ac:dyDescent="0.6">
      <c r="A9" s="5" t="s">
        <v>62</v>
      </c>
      <c r="B9" s="7">
        <f t="shared" si="0"/>
        <v>91.879066765223371</v>
      </c>
      <c r="C9" s="5">
        <v>96053</v>
      </c>
      <c r="D9" s="5">
        <v>88252.6</v>
      </c>
      <c r="E9" s="20">
        <v>82.31</v>
      </c>
    </row>
    <row r="10" spans="1:5" ht="23.25" x14ac:dyDescent="0.6">
      <c r="A10" s="5" t="s">
        <v>63</v>
      </c>
      <c r="B10" s="7">
        <f t="shared" si="0"/>
        <v>91.285541468924379</v>
      </c>
      <c r="C10" s="5">
        <v>311643</v>
      </c>
      <c r="D10" s="5">
        <v>284485</v>
      </c>
      <c r="E10" s="20">
        <v>80.88</v>
      </c>
    </row>
    <row r="11" spans="1:5" ht="23.25" x14ac:dyDescent="0.6">
      <c r="A11" s="5" t="s">
        <v>64</v>
      </c>
      <c r="B11" s="7">
        <f t="shared" si="0"/>
        <v>96.943489881634221</v>
      </c>
      <c r="C11" s="5">
        <v>41904</v>
      </c>
      <c r="D11" s="5">
        <v>40623.200000000004</v>
      </c>
      <c r="E11" s="20">
        <v>84.99</v>
      </c>
    </row>
    <row r="12" spans="1:5" ht="23.25" x14ac:dyDescent="0.6">
      <c r="A12" s="5" t="s">
        <v>65</v>
      </c>
      <c r="B12" s="7">
        <f t="shared" si="0"/>
        <v>99.554921638713225</v>
      </c>
      <c r="C12" s="5">
        <v>174576</v>
      </c>
      <c r="D12" s="5">
        <v>173799</v>
      </c>
      <c r="E12" s="20">
        <v>99.21</v>
      </c>
    </row>
    <row r="13" spans="1:5" ht="24" x14ac:dyDescent="0.6">
      <c r="A13" s="15" t="s">
        <v>6</v>
      </c>
      <c r="B13" s="16">
        <f t="shared" si="0"/>
        <v>92.415493638716939</v>
      </c>
      <c r="C13" s="15">
        <v>1398273.73</v>
      </c>
      <c r="D13" s="15">
        <f>SUM(D6:D12)</f>
        <v>1292221.57</v>
      </c>
      <c r="E13" s="21">
        <v>78.13</v>
      </c>
    </row>
  </sheetData>
  <mergeCells count="2">
    <mergeCell ref="A2:E2"/>
    <mergeCell ref="B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13"/>
  <sheetViews>
    <sheetView workbookViewId="0">
      <selection sqref="A1:XFD1048576"/>
    </sheetView>
  </sheetViews>
  <sheetFormatPr defaultColWidth="8.7109375" defaultRowHeight="15" x14ac:dyDescent="0.25"/>
  <cols>
    <col min="1" max="1" width="27.42578125" customWidth="1"/>
    <col min="2" max="2" width="14.28515625" customWidth="1"/>
    <col min="3" max="3" width="15.5703125" customWidth="1"/>
    <col min="4" max="4" width="13.28515625" customWidth="1"/>
    <col min="5" max="5" width="21.7109375" customWidth="1"/>
  </cols>
  <sheetData>
    <row r="2" spans="1:5" ht="24.75" x14ac:dyDescent="0.25">
      <c r="A2" s="22" t="s">
        <v>0</v>
      </c>
      <c r="B2" s="22"/>
      <c r="C2" s="22"/>
      <c r="D2" s="22"/>
      <c r="E2" s="22"/>
    </row>
    <row r="4" spans="1:5" ht="46.5" x14ac:dyDescent="0.25">
      <c r="A4" s="5" t="s">
        <v>1</v>
      </c>
      <c r="B4" s="24" t="s">
        <v>67</v>
      </c>
      <c r="C4" s="25"/>
      <c r="D4" s="26"/>
      <c r="E4" s="11" t="s">
        <v>72</v>
      </c>
    </row>
    <row r="5" spans="1:5" ht="46.5" x14ac:dyDescent="0.25">
      <c r="A5" s="5"/>
      <c r="B5" s="6" t="s">
        <v>3</v>
      </c>
      <c r="C5" s="6" t="s">
        <v>4</v>
      </c>
      <c r="D5" s="6" t="s">
        <v>5</v>
      </c>
      <c r="E5" s="6" t="s">
        <v>3</v>
      </c>
    </row>
    <row r="6" spans="1:5" ht="23.25" x14ac:dyDescent="0.6">
      <c r="A6" s="5" t="s">
        <v>68</v>
      </c>
      <c r="B6" s="7">
        <f>D6/C6*100</f>
        <v>95.013411099729723</v>
      </c>
      <c r="C6" s="5">
        <v>276386.73</v>
      </c>
      <c r="D6" s="5">
        <v>262604.46000000002</v>
      </c>
      <c r="E6" s="20">
        <v>90.522841072796041</v>
      </c>
    </row>
    <row r="7" spans="1:5" ht="23.25" x14ac:dyDescent="0.6">
      <c r="A7" s="5" t="s">
        <v>74</v>
      </c>
      <c r="B7" s="7">
        <f t="shared" ref="B7:B13" si="0">D7/C7*100</f>
        <v>95.399093616470282</v>
      </c>
      <c r="C7" s="5">
        <v>386150</v>
      </c>
      <c r="D7" s="5">
        <v>368383.6</v>
      </c>
      <c r="E7" s="20">
        <v>60.377692020415786</v>
      </c>
    </row>
    <row r="8" spans="1:5" ht="23.25" x14ac:dyDescent="0.6">
      <c r="A8" s="5" t="s">
        <v>75</v>
      </c>
      <c r="B8" s="7">
        <f t="shared" si="0"/>
        <v>96.8818326757101</v>
      </c>
      <c r="C8" s="5">
        <v>112273</v>
      </c>
      <c r="D8" s="5">
        <v>108772.14</v>
      </c>
      <c r="E8" s="20">
        <v>80.112400130370048</v>
      </c>
    </row>
    <row r="9" spans="1:5" ht="23.25" x14ac:dyDescent="0.6">
      <c r="A9" s="5" t="s">
        <v>69</v>
      </c>
      <c r="B9" s="7">
        <f t="shared" si="0"/>
        <v>96.061549352961379</v>
      </c>
      <c r="C9" s="5">
        <v>96053</v>
      </c>
      <c r="D9" s="5">
        <v>92270</v>
      </c>
      <c r="E9" s="20">
        <v>88.625972141316893</v>
      </c>
    </row>
    <row r="10" spans="1:5" ht="23.25" x14ac:dyDescent="0.6">
      <c r="A10" s="5" t="s">
        <v>70</v>
      </c>
      <c r="B10" s="7">
        <f t="shared" si="0"/>
        <v>96.744672590111122</v>
      </c>
      <c r="C10" s="5">
        <v>311643</v>
      </c>
      <c r="D10" s="5">
        <v>301498</v>
      </c>
      <c r="E10" s="20">
        <v>86.324033410279</v>
      </c>
    </row>
    <row r="11" spans="1:5" ht="23.25" x14ac:dyDescent="0.6">
      <c r="A11" s="5" t="s">
        <v>73</v>
      </c>
      <c r="B11" s="7">
        <f t="shared" si="0"/>
        <v>99.222508591065278</v>
      </c>
      <c r="C11" s="5">
        <v>41904</v>
      </c>
      <c r="D11" s="5">
        <v>41578.199999999997</v>
      </c>
      <c r="E11" s="20">
        <v>96.260194522146364</v>
      </c>
    </row>
    <row r="12" spans="1:5" ht="23.25" x14ac:dyDescent="0.6">
      <c r="A12" s="5" t="s">
        <v>71</v>
      </c>
      <c r="B12" s="7">
        <f t="shared" si="0"/>
        <v>99.957038768215568</v>
      </c>
      <c r="C12" s="5">
        <v>174576</v>
      </c>
      <c r="D12" s="5">
        <v>174501</v>
      </c>
      <c r="E12" s="20">
        <v>99.208261375845908</v>
      </c>
    </row>
    <row r="13" spans="1:5" ht="24" x14ac:dyDescent="0.6">
      <c r="A13" s="15" t="s">
        <v>6</v>
      </c>
      <c r="B13" s="16">
        <f t="shared" si="0"/>
        <v>96.470419323004833</v>
      </c>
      <c r="C13" s="15">
        <f>SUM(C6:C12)</f>
        <v>1398985.73</v>
      </c>
      <c r="D13" s="15">
        <f>SUM(D6:D12)</f>
        <v>1349607.4000000001</v>
      </c>
      <c r="E13" s="21">
        <v>81.802123171847967</v>
      </c>
    </row>
  </sheetData>
  <mergeCells count="2">
    <mergeCell ref="A2:E2"/>
    <mergeCell ref="B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15"/>
  <sheetViews>
    <sheetView tabSelected="1" topLeftCell="A4" zoomScale="90" zoomScaleNormal="90" workbookViewId="0">
      <selection activeCell="A12" sqref="A12"/>
    </sheetView>
  </sheetViews>
  <sheetFormatPr defaultColWidth="8.7109375" defaultRowHeight="15" x14ac:dyDescent="0.25"/>
  <cols>
    <col min="1" max="1" width="27.42578125" customWidth="1"/>
    <col min="2" max="2" width="14.28515625" customWidth="1"/>
    <col min="3" max="3" width="15.5703125" customWidth="1"/>
    <col min="4" max="4" width="13.28515625" customWidth="1"/>
    <col min="5" max="5" width="21.7109375" customWidth="1"/>
  </cols>
  <sheetData>
    <row r="2" spans="1:5" ht="24.75" x14ac:dyDescent="0.25">
      <c r="A2" s="22" t="s">
        <v>0</v>
      </c>
      <c r="B2" s="22"/>
      <c r="C2" s="22"/>
      <c r="D2" s="22"/>
      <c r="E2" s="22"/>
    </row>
    <row r="4" spans="1:5" ht="46.5" x14ac:dyDescent="0.25">
      <c r="A4" s="5" t="s">
        <v>1</v>
      </c>
      <c r="B4" s="24" t="s">
        <v>83</v>
      </c>
      <c r="C4" s="25"/>
      <c r="D4" s="26"/>
      <c r="E4" s="11" t="s">
        <v>80</v>
      </c>
    </row>
    <row r="5" spans="1:5" ht="46.5" x14ac:dyDescent="0.25">
      <c r="A5" s="5"/>
      <c r="B5" s="6" t="s">
        <v>3</v>
      </c>
      <c r="C5" s="6" t="s">
        <v>4</v>
      </c>
      <c r="D5" s="6" t="s">
        <v>5</v>
      </c>
      <c r="E5" s="6" t="s">
        <v>3</v>
      </c>
    </row>
    <row r="6" spans="1:5" ht="23.25" x14ac:dyDescent="0.6">
      <c r="A6" s="5" t="s">
        <v>76</v>
      </c>
      <c r="B6" s="7">
        <f>D6/C6*100</f>
        <v>98.174767652556994</v>
      </c>
      <c r="C6" s="5">
        <v>276386.73</v>
      </c>
      <c r="D6" s="5">
        <v>271342.03000000003</v>
      </c>
      <c r="E6" s="20">
        <v>93.949510164921406</v>
      </c>
    </row>
    <row r="7" spans="1:5" ht="23.25" x14ac:dyDescent="0.6">
      <c r="A7" s="5" t="s">
        <v>81</v>
      </c>
      <c r="B7" s="7">
        <f t="shared" ref="B7:B13" si="0">D7/C7*100</f>
        <v>97.271656092192146</v>
      </c>
      <c r="C7" s="5">
        <v>386150</v>
      </c>
      <c r="D7" s="5">
        <v>375614.5</v>
      </c>
      <c r="E7" s="20">
        <v>67.618448898294531</v>
      </c>
    </row>
    <row r="8" spans="1:5" ht="23.25" x14ac:dyDescent="0.6">
      <c r="A8" s="5" t="s">
        <v>77</v>
      </c>
      <c r="B8" s="7">
        <f t="shared" si="0"/>
        <v>98.506319417847564</v>
      </c>
      <c r="C8" s="5">
        <v>112273</v>
      </c>
      <c r="D8" s="5">
        <v>110596</v>
      </c>
      <c r="E8" s="20">
        <v>87.930199166688695</v>
      </c>
    </row>
    <row r="9" spans="1:5" ht="23.25" x14ac:dyDescent="0.6">
      <c r="A9" s="5" t="s">
        <v>78</v>
      </c>
      <c r="B9" s="7">
        <f t="shared" si="0"/>
        <v>97.499297262969392</v>
      </c>
      <c r="C9" s="5">
        <v>96053</v>
      </c>
      <c r="D9" s="5">
        <v>93651</v>
      </c>
      <c r="E9" s="20">
        <v>92.50217166917048</v>
      </c>
    </row>
    <row r="10" spans="1:5" ht="23.25" x14ac:dyDescent="0.6">
      <c r="A10" s="5" t="s">
        <v>79</v>
      </c>
      <c r="B10" s="7">
        <f t="shared" si="0"/>
        <v>98.310246018681639</v>
      </c>
      <c r="C10" s="5">
        <v>311643</v>
      </c>
      <c r="D10" s="5">
        <v>306377</v>
      </c>
      <c r="E10" s="20">
        <v>92.904173712874794</v>
      </c>
    </row>
    <row r="11" spans="1:5" ht="23.25" x14ac:dyDescent="0.6">
      <c r="A11" s="8" t="s">
        <v>73</v>
      </c>
      <c r="B11" s="9">
        <f t="shared" si="0"/>
        <v>99.222508591065278</v>
      </c>
      <c r="C11" s="8">
        <v>41904</v>
      </c>
      <c r="D11" s="8">
        <v>41578.199999999997</v>
      </c>
      <c r="E11" s="20">
        <v>98.057708883048761</v>
      </c>
    </row>
    <row r="12" spans="1:5" ht="23.25" x14ac:dyDescent="0.6">
      <c r="A12" s="8" t="s">
        <v>71</v>
      </c>
      <c r="B12" s="9">
        <f t="shared" si="0"/>
        <v>99.957038768215568</v>
      </c>
      <c r="C12" s="8">
        <v>174576</v>
      </c>
      <c r="D12" s="8">
        <v>174501</v>
      </c>
      <c r="E12" s="20">
        <v>99.208261375845908</v>
      </c>
    </row>
    <row r="13" spans="1:5" ht="24" x14ac:dyDescent="0.6">
      <c r="A13" s="15" t="s">
        <v>6</v>
      </c>
      <c r="B13" s="16">
        <f t="shared" si="0"/>
        <v>98.189688468087525</v>
      </c>
      <c r="C13" s="15">
        <f>SUM(C6:C12)</f>
        <v>1398985.73</v>
      </c>
      <c r="D13" s="15">
        <f>SUM(D6:D12)</f>
        <v>1373659.73</v>
      </c>
      <c r="E13" s="21">
        <v>86.822946812400929</v>
      </c>
    </row>
    <row r="15" spans="1:5" ht="23.25" x14ac:dyDescent="0.6">
      <c r="A15" s="27" t="s">
        <v>82</v>
      </c>
      <c r="B15" s="27"/>
      <c r="C15" s="27"/>
    </row>
  </sheetData>
  <mergeCells count="3">
    <mergeCell ref="A2:E2"/>
    <mergeCell ref="B4:D4"/>
    <mergeCell ref="A15:C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2081-3-10</vt:lpstr>
      <vt:lpstr>2081.3.14</vt:lpstr>
      <vt:lpstr>2081.3.16</vt:lpstr>
      <vt:lpstr>2081.3.23</vt:lpstr>
      <vt:lpstr>2081.3.30</vt:lpstr>
      <vt:lpstr>2081.4.6</vt:lpstr>
      <vt:lpstr>2081.4.13</vt:lpstr>
      <vt:lpstr>2081.4.20</vt:lpstr>
      <vt:lpstr>2081.4.29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Damodar Pokhrel</cp:lastModifiedBy>
  <cp:lastPrinted>2024-06-27T04:05:39Z</cp:lastPrinted>
  <dcterms:created xsi:type="dcterms:W3CDTF">2024-06-26T09:54:52Z</dcterms:created>
  <dcterms:modified xsi:type="dcterms:W3CDTF">2024-08-14T10:38:53Z</dcterms:modified>
</cp:coreProperties>
</file>